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52021" sheetId="1" r:id="rId1"/>
  </sheets>
  <definedNames>
    <definedName name="_xlnm.Print_Area" localSheetId="0">'052021'!$A$1:$B$140</definedName>
  </definedNames>
  <calcPr calcId="125725" iterateDelta="1E-4"/>
</workbook>
</file>

<file path=xl/calcChain.xml><?xml version="1.0" encoding="utf-8"?>
<calcChain xmlns="http://schemas.openxmlformats.org/spreadsheetml/2006/main">
  <c r="B25" i="1"/>
  <c r="B27"/>
  <c r="B34"/>
  <c r="B37"/>
  <c r="B40"/>
  <c r="B55" s="1"/>
  <c r="B43"/>
  <c r="B46"/>
  <c r="B49"/>
  <c r="B58"/>
  <c r="B63" s="1"/>
  <c r="B66"/>
  <c r="B71" s="1"/>
  <c r="B80"/>
  <c r="B84"/>
  <c r="B97"/>
  <c r="B105" s="1"/>
  <c r="B104"/>
  <c r="B109"/>
  <c r="B112"/>
  <c r="B114"/>
  <c r="B121"/>
  <c r="B124" s="1"/>
  <c r="B131"/>
  <c r="B125" l="1"/>
</calcChain>
</file>

<file path=xl/sharedStrings.xml><?xml version="1.0" encoding="utf-8"?>
<sst xmlns="http://schemas.openxmlformats.org/spreadsheetml/2006/main" count="119" uniqueCount="118">
  <si>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</si>
  <si>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</si>
  <si>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</si>
  <si>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</si>
  <si>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</si>
  <si>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</si>
  <si>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</si>
  <si>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</si>
  <si>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</si>
  <si>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</si>
  <si>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</si>
  <si>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</si>
  <si>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</si>
  <si>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7.2.5 - Conta Corrente FOPAG CSC - 2512 / 003 / 1296-7 (Custeio)</t>
  </si>
  <si>
    <t>7.2.5 - Conta Corrente - 0012 / 003 / 2771-5 (Custeio)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</si>
  <si>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</si>
  <si>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</si>
  <si>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</si>
  <si>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</si>
  <si>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</si>
  <si>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</si>
  <si>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31/05/2021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</si>
  <si>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</si>
  <si>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</si>
  <si>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</si>
  <si>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</si>
  <si>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</si>
  <si>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</si>
  <si>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</si>
  <si>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</si>
  <si>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</si>
  <si>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</si>
  <si>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</si>
  <si>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5.1.8.12 - IRRF/IOF S/Aplicação Financeira</t>
  </si>
  <si>
    <t>5.1.8.11 - Despesas com viagens</t>
  </si>
  <si>
    <t>5.1.8.10 - Bloqueio Judicial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</si>
  <si>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</si>
  <si>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</si>
  <si>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</si>
  <si>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</si>
  <si>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</si>
  <si>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</si>
  <si>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</si>
  <si>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</si>
  <si>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</si>
  <si>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</si>
  <si>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</si>
  <si>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</si>
  <si>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</si>
  <si>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</si>
  <si>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</si>
  <si>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</si>
  <si>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</si>
  <si>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</si>
  <si>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</si>
  <si>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</si>
  <si>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</si>
  <si>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</si>
  <si>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4.1.5 - Conta Investimento - 2512 / 013 / 39-7</t>
  </si>
  <si>
    <t>4.1.4 - Fundo Rescisório HGG-CSC - 2512 / 003 / 60-5</t>
  </si>
  <si>
    <t>4.1.2 - Conta Investimento - FIC Giro 2512 / 003 / 1073-5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</si>
  <si>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</si>
  <si>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</si>
  <si>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</si>
  <si>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</si>
  <si>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Conta Investimento - 2512 / 013 / 39-7</t>
  </si>
  <si>
    <t>3.1.4 - Fundo Rescisório HGG-CSC - 2512 / 003 / 60-5</t>
  </si>
  <si>
    <t>3.1.2 - Conta Investimento - FIC Giro 2512 / 003 / 1073-5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</si>
  <si>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</si>
  <si>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</si>
  <si>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</si>
  <si>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</si>
  <si>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</si>
  <si>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</si>
  <si>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</si>
  <si>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</si>
  <si>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</si>
  <si>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</si>
  <si>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2.4.2 - Conta Investimento - 2512 / 013 / 39-7</t>
  </si>
  <si>
    <t xml:space="preserve">2.4.1 - Conta Investimento - FIC Giro 2512 / 003 / 1073-5 </t>
  </si>
  <si>
    <t>2.4 Rendimento sobre Aplicação Financeiras - INVESTIMENTO</t>
  </si>
  <si>
    <t>2.3.2 - Fundo Rescisório HGG-CSC - 2512 / 003 / 60-5</t>
  </si>
  <si>
    <t>2.3.1 - Fundo Rescisório 3% - 2512 / 013 / 25-7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</si>
  <si>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</si>
  <si>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</si>
  <si>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</si>
  <si>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</si>
  <si>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</si>
  <si>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</si>
  <si>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</si>
  <si>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1.2.6 - Conta Corrente FOPAG CSC - 2512 / 003 / 1296-7 (Custeio)</t>
  </si>
  <si>
    <t>1.2.5 - Conta Corrente - 0012 / 003 / 2771-5 (Custeio)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</si>
  <si>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</si>
  <si>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</si>
  <si>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</si>
  <si>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</si>
  <si>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</si>
  <si>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</si>
  <si>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</si>
  <si>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</si>
  <si>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05/2021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</si>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</sst>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0" fillId="0" borderId="10" xfId="1" applyFont="1" applyFill="1" applyBorder="1" applyAlignment="1">
      <alignment vertical="center" wrapTex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3" fontId="2" fillId="0" borderId="11" xfId="1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10" xfId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5583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5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112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93"/>
      <c r="D7" s="1"/>
    </row>
    <row r="8" spans="1:4" ht="23.25" customHeight="1">
      <c r="A8" s="104" t="s">
        <v>111</v>
      </c>
      <c r="B8" s="104"/>
      <c r="C8" s="93"/>
      <c r="D8" s="1"/>
    </row>
    <row r="9" spans="1:4" ht="23.25" customHeight="1">
      <c r="A9" s="104"/>
      <c r="B9" s="104"/>
      <c r="C9" s="93"/>
      <c r="D9" s="1"/>
    </row>
    <row r="10" spans="1:4">
      <c r="A10" s="105" t="s">
        <v>110</v>
      </c>
      <c r="B10" s="106"/>
      <c r="C10" s="2"/>
      <c r="D10" s="1"/>
    </row>
    <row r="11" spans="1:4">
      <c r="A11" s="42" t="s">
        <v>108</v>
      </c>
      <c r="B11" s="90"/>
      <c r="C11" s="2"/>
      <c r="D11" s="1"/>
    </row>
    <row r="12" spans="1:4">
      <c r="A12" s="107" t="s">
        <v>109</v>
      </c>
      <c r="B12" s="108"/>
      <c r="C12" s="81"/>
      <c r="D12" s="1"/>
    </row>
    <row r="13" spans="1:4">
      <c r="A13" s="91" t="s">
        <v>108</v>
      </c>
      <c r="B13" s="90"/>
      <c r="C13" s="2"/>
      <c r="D13" s="1"/>
    </row>
    <row r="14" spans="1:4">
      <c r="A14" s="107" t="s">
        <v>107</v>
      </c>
      <c r="B14" s="108"/>
      <c r="C14" s="15"/>
      <c r="D14" s="1"/>
    </row>
    <row r="15" spans="1:4">
      <c r="A15" s="91" t="s">
        <v>106</v>
      </c>
      <c r="B15" s="90"/>
      <c r="C15" s="2"/>
      <c r="D15" s="1"/>
    </row>
    <row r="16" spans="1:4">
      <c r="A16" s="92" t="s">
        <v>105</v>
      </c>
      <c r="B16" s="92"/>
      <c r="C16" s="81"/>
      <c r="D16" s="1"/>
    </row>
    <row r="17" spans="1:4">
      <c r="A17" s="107" t="s">
        <v>104</v>
      </c>
      <c r="B17" s="108"/>
      <c r="C17" s="15"/>
      <c r="D17" s="1"/>
    </row>
    <row r="18" spans="1:4">
      <c r="A18" s="91"/>
      <c r="B18" s="90"/>
      <c r="C18" s="15"/>
      <c r="D18" s="1"/>
    </row>
    <row r="19" spans="1:4" s="84" customFormat="1">
      <c r="A19" s="89" t="s">
        <v>103</v>
      </c>
      <c r="B19" s="88">
        <v>13128561.76</v>
      </c>
      <c r="C19" s="85"/>
    </row>
    <row r="20" spans="1:4" s="84" customFormat="1">
      <c r="A20" s="89" t="s">
        <v>102</v>
      </c>
      <c r="B20" s="88">
        <v>0</v>
      </c>
      <c r="C20" s="85"/>
    </row>
    <row r="21" spans="1:4" s="84" customFormat="1">
      <c r="A21" s="87"/>
      <c r="B21" s="86"/>
      <c r="C21" s="85"/>
    </row>
    <row r="22" spans="1:4" ht="26.25">
      <c r="A22" s="94" t="s">
        <v>101</v>
      </c>
      <c r="B22" s="95"/>
      <c r="C22" s="81"/>
      <c r="D22" s="1"/>
    </row>
    <row r="23" spans="1:4">
      <c r="A23" s="83" t="s">
        <v>100</v>
      </c>
      <c r="B23" s="82" t="s">
        <v>99</v>
      </c>
      <c r="C23" s="81"/>
      <c r="D23" s="1"/>
    </row>
    <row r="24" spans="1:4">
      <c r="A24" s="31" t="s">
        <v>98</v>
      </c>
      <c r="B24" s="80"/>
      <c r="C24" s="79"/>
      <c r="D24" s="1"/>
    </row>
    <row r="25" spans="1:4">
      <c r="A25" s="26" t="s">
        <v>97</v>
      </c>
      <c r="B25" s="13">
        <f>SUM(B26)</f>
        <v>396.1</v>
      </c>
      <c r="C25" s="19"/>
      <c r="D25" s="1"/>
    </row>
    <row r="26" spans="1:4">
      <c r="A26" s="24" t="s">
        <v>96</v>
      </c>
      <c r="B26" s="78">
        <v>396.1</v>
      </c>
      <c r="C26" s="19"/>
      <c r="D26" s="1"/>
    </row>
    <row r="27" spans="1:4">
      <c r="A27" s="26" t="s">
        <v>113</v>
      </c>
      <c r="B27" s="13">
        <f>SUM(B28:B33)</f>
        <v>4491638.5500000007</v>
      </c>
      <c r="C27" s="19"/>
      <c r="D27" s="1"/>
    </row>
    <row r="28" spans="1:4">
      <c r="A28" s="24" t="s">
        <v>95</v>
      </c>
      <c r="B28" s="78">
        <v>9690.91</v>
      </c>
      <c r="C28" s="19"/>
      <c r="D28" s="1"/>
    </row>
    <row r="29" spans="1:4">
      <c r="A29" s="24" t="s">
        <v>94</v>
      </c>
      <c r="B29" s="23">
        <v>2335523.02</v>
      </c>
      <c r="C29" s="19"/>
      <c r="D29" s="1"/>
    </row>
    <row r="30" spans="1:4">
      <c r="A30" s="24" t="s">
        <v>93</v>
      </c>
      <c r="B30" s="23">
        <v>33390.839999999997</v>
      </c>
      <c r="C30" s="19"/>
      <c r="D30" s="1"/>
    </row>
    <row r="31" spans="1:4">
      <c r="A31" s="24" t="s">
        <v>92</v>
      </c>
      <c r="B31" s="27">
        <v>2113034.62</v>
      </c>
      <c r="C31" s="19"/>
      <c r="D31" s="1"/>
    </row>
    <row r="32" spans="1:4">
      <c r="A32" s="24" t="s">
        <v>91</v>
      </c>
      <c r="B32" s="23">
        <v>0</v>
      </c>
      <c r="C32" s="19"/>
      <c r="D32" s="1"/>
    </row>
    <row r="33" spans="1:4">
      <c r="A33" s="24" t="s">
        <v>90</v>
      </c>
      <c r="B33" s="23">
        <v>-0.83999999989464402</v>
      </c>
      <c r="C33" s="19"/>
      <c r="D33" s="1"/>
    </row>
    <row r="34" spans="1:4">
      <c r="A34" s="26" t="s">
        <v>114</v>
      </c>
      <c r="B34" s="13">
        <f>SUM(B35:B36)</f>
        <v>20788608.41</v>
      </c>
      <c r="C34" s="19"/>
      <c r="D34" s="1"/>
    </row>
    <row r="35" spans="1:4">
      <c r="A35" s="24" t="s">
        <v>89</v>
      </c>
      <c r="B35" s="25">
        <v>11248028.310000001</v>
      </c>
      <c r="C35" s="19"/>
      <c r="D35" s="1"/>
    </row>
    <row r="36" spans="1:4">
      <c r="A36" s="24" t="s">
        <v>88</v>
      </c>
      <c r="B36" s="23">
        <v>9540580.0999999996</v>
      </c>
      <c r="C36" s="19"/>
      <c r="D36" s="1"/>
    </row>
    <row r="37" spans="1:4">
      <c r="A37" s="22" t="s">
        <v>10</v>
      </c>
      <c r="B37" s="21">
        <f>SUM(B25,B27,B34)</f>
        <v>25280643.060000002</v>
      </c>
      <c r="C37" s="19"/>
      <c r="D37" s="1"/>
    </row>
    <row r="38" spans="1:4">
      <c r="A38" s="77"/>
      <c r="B38" s="76"/>
      <c r="C38" s="19"/>
      <c r="D38" s="1"/>
    </row>
    <row r="39" spans="1:4">
      <c r="A39" s="31" t="s">
        <v>87</v>
      </c>
      <c r="B39" s="31"/>
      <c r="C39" s="58"/>
      <c r="D39" s="1"/>
    </row>
    <row r="40" spans="1:4" s="75" customFormat="1">
      <c r="A40" s="67" t="s">
        <v>86</v>
      </c>
      <c r="B40" s="54">
        <f>SUM(B41)</f>
        <v>12783517.060000001</v>
      </c>
      <c r="C40" s="73"/>
    </row>
    <row r="41" spans="1:4">
      <c r="A41" s="24" t="s">
        <v>85</v>
      </c>
      <c r="B41" s="51">
        <v>12783517.060000001</v>
      </c>
      <c r="C41" s="19"/>
      <c r="D41" s="1"/>
    </row>
    <row r="42" spans="1:4" s="4" customFormat="1">
      <c r="A42" s="67" t="s">
        <v>84</v>
      </c>
      <c r="B42" s="54">
        <v>0</v>
      </c>
      <c r="C42" s="46"/>
    </row>
    <row r="43" spans="1:4" s="4" customFormat="1">
      <c r="A43" s="20" t="s">
        <v>83</v>
      </c>
      <c r="B43" s="54">
        <f>SUM(B44:B45)</f>
        <v>6298.8099999999995</v>
      </c>
      <c r="C43" s="46"/>
    </row>
    <row r="44" spans="1:4" s="4" customFormat="1">
      <c r="A44" s="24" t="s">
        <v>82</v>
      </c>
      <c r="B44" s="51">
        <v>2939.08</v>
      </c>
      <c r="C44" s="46"/>
    </row>
    <row r="45" spans="1:4">
      <c r="A45" s="24" t="s">
        <v>81</v>
      </c>
      <c r="B45" s="51">
        <v>3359.73</v>
      </c>
      <c r="C45" s="19"/>
      <c r="D45" s="4"/>
    </row>
    <row r="46" spans="1:4" s="72" customFormat="1">
      <c r="A46" s="20" t="s">
        <v>80</v>
      </c>
      <c r="B46" s="74">
        <f>SUM(B47:B48)</f>
        <v>59979.32</v>
      </c>
      <c r="C46" s="73"/>
    </row>
    <row r="47" spans="1:4" s="3" customFormat="1">
      <c r="A47" s="24" t="s">
        <v>79</v>
      </c>
      <c r="B47" s="51">
        <v>44809.79</v>
      </c>
      <c r="C47" s="46"/>
    </row>
    <row r="48" spans="1:4">
      <c r="A48" s="24" t="s">
        <v>78</v>
      </c>
      <c r="B48" s="51">
        <v>15169.53</v>
      </c>
      <c r="C48" s="19"/>
      <c r="D48" s="4"/>
    </row>
    <row r="49" spans="1:3" s="3" customFormat="1">
      <c r="A49" s="20" t="s">
        <v>77</v>
      </c>
      <c r="B49" s="54">
        <f>SUM(B50:B54)</f>
        <v>1055378.27</v>
      </c>
      <c r="C49" s="46"/>
    </row>
    <row r="50" spans="1:3" s="3" customFormat="1">
      <c r="A50" s="69" t="s">
        <v>76</v>
      </c>
      <c r="B50" s="70">
        <v>133592.99</v>
      </c>
      <c r="C50" s="46"/>
    </row>
    <row r="51" spans="1:3" s="3" customFormat="1">
      <c r="A51" s="71" t="s">
        <v>75</v>
      </c>
      <c r="B51" s="70">
        <v>913868.43</v>
      </c>
      <c r="C51" s="46"/>
    </row>
    <row r="52" spans="1:3" s="3" customFormat="1">
      <c r="A52" s="69" t="s">
        <v>74</v>
      </c>
      <c r="B52" s="53">
        <v>5331.25</v>
      </c>
      <c r="C52" s="46"/>
    </row>
    <row r="53" spans="1:3" s="3" customFormat="1">
      <c r="A53" s="69" t="s">
        <v>73</v>
      </c>
      <c r="B53" s="53">
        <v>962.52</v>
      </c>
      <c r="C53" s="46"/>
    </row>
    <row r="54" spans="1:3" s="3" customFormat="1">
      <c r="A54" s="69" t="s">
        <v>72</v>
      </c>
      <c r="B54" s="53">
        <v>1623.08</v>
      </c>
      <c r="C54" s="46"/>
    </row>
    <row r="55" spans="1:3" s="3" customFormat="1">
      <c r="A55" s="66" t="s">
        <v>71</v>
      </c>
      <c r="B55" s="43">
        <f>SUM(B40,B42,B43,B46,B49)</f>
        <v>13905173.460000001</v>
      </c>
      <c r="C55" s="36"/>
    </row>
    <row r="56" spans="1:3" s="3" customFormat="1">
      <c r="A56" s="57"/>
      <c r="B56" s="37"/>
      <c r="C56" s="36"/>
    </row>
    <row r="57" spans="1:3" s="3" customFormat="1">
      <c r="A57" s="48" t="s">
        <v>70</v>
      </c>
      <c r="B57" s="68"/>
      <c r="C57" s="36"/>
    </row>
    <row r="58" spans="1:3" s="4" customFormat="1">
      <c r="A58" s="67" t="s">
        <v>69</v>
      </c>
      <c r="B58" s="54">
        <f>SUM(B59:B62)</f>
        <v>11881151.09</v>
      </c>
      <c r="C58" s="36"/>
    </row>
    <row r="59" spans="1:3" s="3" customFormat="1">
      <c r="A59" s="24" t="s">
        <v>68</v>
      </c>
      <c r="B59" s="51">
        <v>629233.65</v>
      </c>
      <c r="C59" s="36"/>
    </row>
    <row r="60" spans="1:3" s="3" customFormat="1">
      <c r="A60" s="24" t="s">
        <v>67</v>
      </c>
      <c r="B60" s="51">
        <v>11090303.289999999</v>
      </c>
      <c r="C60" s="36"/>
    </row>
    <row r="61" spans="1:3" s="3" customFormat="1">
      <c r="A61" s="24" t="s">
        <v>66</v>
      </c>
      <c r="B61" s="51">
        <v>2719.15</v>
      </c>
      <c r="C61" s="36"/>
    </row>
    <row r="62" spans="1:3" s="3" customFormat="1">
      <c r="A62" s="24" t="s">
        <v>65</v>
      </c>
      <c r="B62" s="51">
        <v>158895</v>
      </c>
      <c r="C62" s="36"/>
    </row>
    <row r="63" spans="1:3" s="3" customFormat="1">
      <c r="A63" s="66" t="s">
        <v>64</v>
      </c>
      <c r="B63" s="54">
        <f>SUM(B58)</f>
        <v>11881151.09</v>
      </c>
      <c r="C63" s="36"/>
    </row>
    <row r="64" spans="1:3" s="60" customFormat="1">
      <c r="A64" s="42"/>
      <c r="B64" s="62"/>
      <c r="C64" s="61"/>
    </row>
    <row r="65" spans="1:3" s="3" customFormat="1">
      <c r="A65" s="41" t="s">
        <v>63</v>
      </c>
      <c r="B65" s="40"/>
      <c r="C65" s="39"/>
    </row>
    <row r="66" spans="1:3" s="10" customFormat="1">
      <c r="A66" s="45" t="s">
        <v>62</v>
      </c>
      <c r="B66" s="65">
        <f>SUM(B67:B70)</f>
        <v>13252309.27</v>
      </c>
      <c r="C66" s="64"/>
    </row>
    <row r="67" spans="1:3" s="3" customFormat="1">
      <c r="A67" s="24" t="s">
        <v>61</v>
      </c>
      <c r="B67" s="51">
        <v>462043.35</v>
      </c>
      <c r="C67" s="39"/>
    </row>
    <row r="68" spans="1:3" s="3" customFormat="1">
      <c r="A68" s="24" t="s">
        <v>60</v>
      </c>
      <c r="B68" s="51">
        <v>12007510.49</v>
      </c>
      <c r="C68" s="39"/>
    </row>
    <row r="69" spans="1:3" s="3" customFormat="1">
      <c r="A69" s="24" t="s">
        <v>59</v>
      </c>
      <c r="B69" s="51">
        <v>782755.43</v>
      </c>
      <c r="C69" s="39"/>
    </row>
    <row r="70" spans="1:3" s="3" customFormat="1">
      <c r="A70" s="24" t="s">
        <v>58</v>
      </c>
      <c r="B70" s="51">
        <v>0</v>
      </c>
      <c r="C70" s="39"/>
    </row>
    <row r="71" spans="1:3" s="3" customFormat="1">
      <c r="A71" s="48" t="s">
        <v>57</v>
      </c>
      <c r="B71" s="63">
        <f>B66</f>
        <v>13252309.27</v>
      </c>
      <c r="C71" s="39"/>
    </row>
    <row r="72" spans="1:3" s="60" customFormat="1">
      <c r="A72" s="42"/>
      <c r="B72" s="62"/>
      <c r="C72" s="61"/>
    </row>
    <row r="73" spans="1:3" s="3" customFormat="1">
      <c r="A73" s="48" t="s">
        <v>56</v>
      </c>
      <c r="B73" s="59"/>
      <c r="C73" s="39"/>
    </row>
    <row r="74" spans="1:3" s="3" customFormat="1">
      <c r="A74" s="48" t="s">
        <v>55</v>
      </c>
      <c r="B74" s="48"/>
      <c r="C74" s="58"/>
    </row>
    <row r="75" spans="1:3" s="3" customFormat="1">
      <c r="A75" s="45" t="s">
        <v>54</v>
      </c>
      <c r="B75" s="56">
        <v>2856791.12</v>
      </c>
      <c r="C75" s="46"/>
    </row>
    <row r="76" spans="1:3" s="3" customFormat="1">
      <c r="A76" s="57" t="s">
        <v>53</v>
      </c>
      <c r="B76" s="54">
        <v>4638625.75</v>
      </c>
      <c r="C76" s="46"/>
    </row>
    <row r="77" spans="1:3" s="3" customFormat="1">
      <c r="A77" s="57" t="s">
        <v>52</v>
      </c>
      <c r="B77" s="56">
        <v>1758994.76</v>
      </c>
      <c r="C77" s="46"/>
    </row>
    <row r="78" spans="1:3" s="3" customFormat="1">
      <c r="A78" s="45" t="s">
        <v>51</v>
      </c>
      <c r="B78" s="54">
        <v>0</v>
      </c>
      <c r="C78" s="46"/>
    </row>
    <row r="79" spans="1:3" s="3" customFormat="1">
      <c r="A79" s="45" t="s">
        <v>50</v>
      </c>
      <c r="B79" s="54">
        <v>241193.91</v>
      </c>
      <c r="C79" s="46"/>
    </row>
    <row r="80" spans="1:3" s="3" customFormat="1">
      <c r="A80" s="45" t="s">
        <v>49</v>
      </c>
      <c r="B80" s="54">
        <f>SUM(B81:B82)</f>
        <v>1750452.25</v>
      </c>
      <c r="C80" s="46"/>
    </row>
    <row r="81" spans="1:3" s="3" customFormat="1">
      <c r="A81" s="38" t="s">
        <v>48</v>
      </c>
      <c r="B81" s="51">
        <v>1750452.25</v>
      </c>
      <c r="C81" s="46"/>
    </row>
    <row r="82" spans="1:3" s="3" customFormat="1">
      <c r="A82" s="38" t="s">
        <v>47</v>
      </c>
      <c r="B82" s="51">
        <v>0</v>
      </c>
      <c r="C82" s="46"/>
    </row>
    <row r="83" spans="1:3" s="3" customFormat="1" ht="30">
      <c r="A83" s="45" t="s">
        <v>46</v>
      </c>
      <c r="B83" s="54">
        <v>0</v>
      </c>
      <c r="C83" s="46"/>
    </row>
    <row r="84" spans="1:3" s="3" customFormat="1">
      <c r="A84" s="55" t="s">
        <v>45</v>
      </c>
      <c r="B84" s="54">
        <f>SUM(B85:B96)</f>
        <v>1040965.7</v>
      </c>
      <c r="C84" s="46"/>
    </row>
    <row r="85" spans="1:3" s="3" customFormat="1">
      <c r="A85" s="52" t="s">
        <v>44</v>
      </c>
      <c r="B85" s="51">
        <v>135747.63</v>
      </c>
      <c r="C85" s="46"/>
    </row>
    <row r="86" spans="1:3" s="3" customFormat="1">
      <c r="A86" s="52" t="s">
        <v>43</v>
      </c>
      <c r="B86" s="51">
        <v>3884.19</v>
      </c>
      <c r="C86" s="46"/>
    </row>
    <row r="87" spans="1:3" s="3" customFormat="1">
      <c r="A87" s="52" t="s">
        <v>42</v>
      </c>
      <c r="B87" s="51">
        <v>962.52</v>
      </c>
      <c r="C87" s="46"/>
    </row>
    <row r="88" spans="1:3" s="3" customFormat="1">
      <c r="A88" s="52" t="s">
        <v>41</v>
      </c>
      <c r="B88" s="51">
        <v>151233.35999999999</v>
      </c>
      <c r="C88" s="46"/>
    </row>
    <row r="89" spans="1:3" s="3" customFormat="1">
      <c r="A89" s="52" t="s">
        <v>40</v>
      </c>
      <c r="B89" s="51">
        <v>33187.660000000003</v>
      </c>
      <c r="C89" s="46"/>
    </row>
    <row r="90" spans="1:3" s="3" customFormat="1">
      <c r="A90" s="52" t="s">
        <v>39</v>
      </c>
      <c r="B90" s="51">
        <v>705325.85</v>
      </c>
      <c r="C90" s="46"/>
    </row>
    <row r="91" spans="1:3" s="3" customFormat="1">
      <c r="A91" s="52" t="s">
        <v>38</v>
      </c>
      <c r="B91" s="53">
        <v>5331.25</v>
      </c>
      <c r="C91" s="46"/>
    </row>
    <row r="92" spans="1:3" s="3" customFormat="1">
      <c r="A92" s="52" t="s">
        <v>37</v>
      </c>
      <c r="B92" s="51">
        <v>1155</v>
      </c>
      <c r="C92" s="46"/>
    </row>
    <row r="93" spans="1:3" s="3" customFormat="1">
      <c r="A93" s="51" t="s">
        <v>36</v>
      </c>
      <c r="B93" s="51">
        <v>0</v>
      </c>
      <c r="C93" s="46"/>
    </row>
    <row r="94" spans="1:3" s="3" customFormat="1">
      <c r="A94" s="51" t="s">
        <v>35</v>
      </c>
      <c r="B94" s="51">
        <v>0</v>
      </c>
      <c r="C94" s="46"/>
    </row>
    <row r="95" spans="1:3" s="3" customFormat="1">
      <c r="A95" s="51" t="s">
        <v>34</v>
      </c>
      <c r="B95" s="51">
        <v>4050</v>
      </c>
      <c r="C95" s="46"/>
    </row>
    <row r="96" spans="1:3" s="3" customFormat="1">
      <c r="A96" s="51" t="s">
        <v>33</v>
      </c>
      <c r="B96" s="51">
        <v>88.24</v>
      </c>
      <c r="C96" s="46"/>
    </row>
    <row r="97" spans="1:4" s="3" customFormat="1">
      <c r="A97" s="42" t="s">
        <v>32</v>
      </c>
      <c r="B97" s="50">
        <f>SUM(B75,B76,B77,B78,B79,B80,B83,B84)</f>
        <v>12287023.49</v>
      </c>
      <c r="C97" s="46"/>
    </row>
    <row r="98" spans="1:4" s="3" customFormat="1">
      <c r="A98" s="42"/>
      <c r="B98" s="49"/>
      <c r="C98" s="46"/>
    </row>
    <row r="99" spans="1:4" s="3" customFormat="1">
      <c r="A99" s="48" t="s">
        <v>31</v>
      </c>
      <c r="B99" s="48"/>
      <c r="C99" s="36"/>
    </row>
    <row r="100" spans="1:4" s="3" customFormat="1">
      <c r="A100" s="47" t="s">
        <v>30</v>
      </c>
      <c r="B100" s="44">
        <v>158895</v>
      </c>
      <c r="C100" s="46"/>
    </row>
    <row r="101" spans="1:4" s="4" customFormat="1">
      <c r="A101" s="45" t="s">
        <v>29</v>
      </c>
      <c r="B101" s="44">
        <v>0</v>
      </c>
      <c r="C101" s="36"/>
    </row>
    <row r="102" spans="1:4" s="4" customFormat="1">
      <c r="A102" s="45" t="s">
        <v>28</v>
      </c>
      <c r="B102" s="44">
        <v>0</v>
      </c>
      <c r="C102" s="36"/>
    </row>
    <row r="103" spans="1:4" s="4" customFormat="1">
      <c r="A103" s="45" t="s">
        <v>27</v>
      </c>
      <c r="B103" s="44">
        <v>0</v>
      </c>
      <c r="C103" s="36"/>
    </row>
    <row r="104" spans="1:4" s="3" customFormat="1">
      <c r="A104" s="42" t="s">
        <v>26</v>
      </c>
      <c r="B104" s="43">
        <f>B100+B101+B102+B103</f>
        <v>158895</v>
      </c>
      <c r="C104" s="39"/>
    </row>
    <row r="105" spans="1:4" s="3" customFormat="1" ht="14.25" customHeight="1">
      <c r="A105" s="42" t="s">
        <v>25</v>
      </c>
      <c r="B105" s="43">
        <f>B97+B104</f>
        <v>12445918.49</v>
      </c>
      <c r="C105" s="39"/>
    </row>
    <row r="106" spans="1:4" s="3" customFormat="1">
      <c r="A106" s="42"/>
      <c r="B106" s="37"/>
      <c r="C106" s="39"/>
    </row>
    <row r="107" spans="1:4" s="3" customFormat="1">
      <c r="A107" s="41" t="s">
        <v>24</v>
      </c>
      <c r="B107" s="40"/>
      <c r="C107" s="39"/>
    </row>
    <row r="108" spans="1:4" s="3" customFormat="1">
      <c r="A108" s="38" t="s">
        <v>23</v>
      </c>
      <c r="B108" s="37">
        <v>0</v>
      </c>
      <c r="C108" s="36"/>
    </row>
    <row r="109" spans="1:4" s="3" customFormat="1">
      <c r="A109" s="35" t="s">
        <v>22</v>
      </c>
      <c r="B109" s="34">
        <f>B108</f>
        <v>0</v>
      </c>
      <c r="C109" s="2"/>
    </row>
    <row r="110" spans="1:4" s="32" customFormat="1">
      <c r="A110" s="96"/>
      <c r="B110" s="96"/>
      <c r="C110" s="33"/>
    </row>
    <row r="111" spans="1:4" s="3" customFormat="1">
      <c r="A111" s="31" t="s">
        <v>21</v>
      </c>
      <c r="B111" s="30"/>
      <c r="C111" s="19"/>
    </row>
    <row r="112" spans="1:4">
      <c r="A112" s="26" t="s">
        <v>20</v>
      </c>
      <c r="B112" s="13">
        <f>SUM(B113)</f>
        <v>2396.1</v>
      </c>
      <c r="C112" s="19"/>
      <c r="D112" s="1"/>
    </row>
    <row r="113" spans="1:4">
      <c r="A113" s="24" t="s">
        <v>19</v>
      </c>
      <c r="B113" s="29">
        <v>2396.1</v>
      </c>
      <c r="C113" s="19"/>
      <c r="D113" s="1"/>
    </row>
    <row r="114" spans="1:4">
      <c r="A114" s="26" t="s">
        <v>115</v>
      </c>
      <c r="B114" s="13">
        <f>SUM(B115:B120)</f>
        <v>5130601.9999999991</v>
      </c>
      <c r="C114" s="19"/>
      <c r="D114" s="1"/>
    </row>
    <row r="115" spans="1:4">
      <c r="A115" s="24" t="s">
        <v>18</v>
      </c>
      <c r="B115" s="28">
        <v>0</v>
      </c>
      <c r="C115" s="19"/>
      <c r="D115" s="1"/>
    </row>
    <row r="116" spans="1:4">
      <c r="A116" s="24" t="s">
        <v>17</v>
      </c>
      <c r="B116" s="23">
        <v>2171257.4</v>
      </c>
      <c r="C116" s="19"/>
      <c r="D116" s="1"/>
    </row>
    <row r="117" spans="1:4">
      <c r="A117" s="24" t="s">
        <v>16</v>
      </c>
      <c r="B117" s="23">
        <v>33390.839999999997</v>
      </c>
      <c r="C117" s="19"/>
      <c r="D117" s="1"/>
    </row>
    <row r="118" spans="1:4">
      <c r="A118" s="24" t="s">
        <v>15</v>
      </c>
      <c r="B118" s="27">
        <v>2896430.63</v>
      </c>
      <c r="C118" s="19"/>
      <c r="D118" s="1"/>
    </row>
    <row r="119" spans="1:4">
      <c r="A119" s="24" t="s">
        <v>14</v>
      </c>
      <c r="B119" s="23">
        <v>0</v>
      </c>
      <c r="C119" s="19"/>
      <c r="D119" s="1"/>
    </row>
    <row r="120" spans="1:4">
      <c r="A120" s="24" t="s">
        <v>13</v>
      </c>
      <c r="B120" s="23">
        <v>29523.129999999699</v>
      </c>
      <c r="C120" s="19"/>
      <c r="D120" s="1"/>
    </row>
    <row r="121" spans="1:4">
      <c r="A121" s="26" t="s">
        <v>116</v>
      </c>
      <c r="B121" s="13">
        <f>SUM(B122:B123)</f>
        <v>21606899.93</v>
      </c>
      <c r="C121" s="19"/>
      <c r="D121" s="1"/>
    </row>
    <row r="122" spans="1:4">
      <c r="A122" s="24" t="s">
        <v>12</v>
      </c>
      <c r="B122" s="25">
        <v>12210045.300000001</v>
      </c>
      <c r="C122" s="19"/>
      <c r="D122" s="1"/>
    </row>
    <row r="123" spans="1:4">
      <c r="A123" s="24" t="s">
        <v>11</v>
      </c>
      <c r="B123" s="23">
        <v>9396854.6300000008</v>
      </c>
      <c r="C123" s="19"/>
      <c r="D123" s="1"/>
    </row>
    <row r="124" spans="1:4">
      <c r="A124" s="22" t="s">
        <v>117</v>
      </c>
      <c r="B124" s="21">
        <f>SUM(B112,B114,B121)</f>
        <v>26739898.029999997</v>
      </c>
      <c r="C124" s="19"/>
      <c r="D124" s="1"/>
    </row>
    <row r="125" spans="1:4" s="4" customFormat="1">
      <c r="A125" s="20" t="s">
        <v>9</v>
      </c>
      <c r="B125" s="13">
        <f>(B37+B55)-(B105+B109)</f>
        <v>26739898.030000001</v>
      </c>
      <c r="C125" s="19"/>
    </row>
    <row r="126" spans="1:4" s="3" customFormat="1">
      <c r="A126" s="18" t="s">
        <v>8</v>
      </c>
      <c r="B126" s="17"/>
      <c r="C126" s="15"/>
      <c r="D126" s="2"/>
    </row>
    <row r="127" spans="1:4" s="3" customFormat="1">
      <c r="A127" s="9" t="s">
        <v>7</v>
      </c>
      <c r="B127" s="16"/>
      <c r="C127" s="15"/>
      <c r="D127" s="2"/>
    </row>
    <row r="128" spans="1:4" s="10" customFormat="1">
      <c r="A128" s="14" t="s">
        <v>6</v>
      </c>
      <c r="B128" s="13">
        <v>2989938.95</v>
      </c>
      <c r="C128" s="12"/>
      <c r="D128" s="11"/>
    </row>
    <row r="129" spans="1:4" s="10" customFormat="1">
      <c r="A129" s="14" t="s">
        <v>5</v>
      </c>
      <c r="B129" s="13">
        <v>0</v>
      </c>
      <c r="C129" s="12"/>
      <c r="D129" s="11"/>
    </row>
    <row r="130" spans="1:4" s="10" customFormat="1">
      <c r="A130" s="14" t="s">
        <v>4</v>
      </c>
      <c r="B130" s="13">
        <v>0</v>
      </c>
      <c r="C130" s="12"/>
      <c r="D130" s="11"/>
    </row>
    <row r="131" spans="1:4" s="3" customFormat="1">
      <c r="A131" s="9" t="s">
        <v>3</v>
      </c>
      <c r="B131" s="8">
        <f>B128+B129+B130</f>
        <v>2989938.95</v>
      </c>
      <c r="C131" s="1"/>
      <c r="D131" s="2"/>
    </row>
    <row r="132" spans="1:4" s="3" customFormat="1">
      <c r="A132" s="97" t="s">
        <v>2</v>
      </c>
      <c r="B132" s="98"/>
      <c r="C132" s="1"/>
      <c r="D132" s="2"/>
    </row>
    <row r="133" spans="1:4" s="3" customFormat="1">
      <c r="A133" s="99"/>
      <c r="B133" s="100"/>
      <c r="C133" s="1"/>
      <c r="D133" s="2"/>
    </row>
    <row r="134" spans="1:4" s="3" customFormat="1">
      <c r="A134" s="101"/>
      <c r="B134" s="102"/>
      <c r="C134" s="1"/>
      <c r="D134" s="2"/>
    </row>
    <row r="135" spans="1:4" s="4" customFormat="1">
      <c r="A135" s="7"/>
      <c r="B135" s="7"/>
      <c r="C135" s="6"/>
      <c r="D135" s="5"/>
    </row>
    <row r="136" spans="1:4" s="4" customFormat="1">
      <c r="A136" s="7"/>
      <c r="B136" s="7"/>
      <c r="C136" s="6"/>
      <c r="D136" s="5"/>
    </row>
    <row r="137" spans="1:4" s="4" customFormat="1">
      <c r="A137" s="7"/>
      <c r="B137" s="7"/>
      <c r="C137" s="6"/>
      <c r="D137" s="5"/>
    </row>
    <row r="138" spans="1:4">
      <c r="A138" s="3" t="s">
        <v>1</v>
      </c>
      <c r="B138" s="3"/>
    </row>
    <row r="139" spans="1:4">
      <c r="A139" s="3"/>
      <c r="B139" s="3"/>
    </row>
    <row r="140" spans="1:4">
      <c r="A140" s="3" t="s">
        <v>0</v>
      </c>
      <c r="B140" s="3"/>
    </row>
    <row r="141" spans="1:4" s="3" customFormat="1">
      <c r="A141" s="1"/>
      <c r="B141" s="1"/>
      <c r="C141" s="1"/>
      <c r="D141" s="2"/>
    </row>
    <row r="144" spans="1:4">
      <c r="C144"/>
      <c r="D144" s="1"/>
    </row>
    <row r="165" spans="1:4">
      <c r="A165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052021</vt:lpstr>
      <vt:lpstr>'052021'!Area_de_impressao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2022-09-30T20:22:19Z</dcterms:created>
  <dcterms:modified xsi:type="dcterms:W3CDTF">2022-10-04T16:50:44Z</dcterms:modified>
</cp:coreProperties>
</file>